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P:\MARCHES_PUBLICS\TRANSPORT VITICULTEURS\Recap\"/>
    </mc:Choice>
  </mc:AlternateContent>
  <xr:revisionPtr revIDLastSave="0" documentId="8_{A3D363CB-B3BA-4656-9DFB-1F25B54FA944}" xr6:coauthVersionLast="47" xr6:coauthVersionMax="47" xr10:uidLastSave="{00000000-0000-0000-0000-000000000000}"/>
  <bookViews>
    <workbookView xWindow="28680" yWindow="-120" windowWidth="29040" windowHeight="15720" activeTab="1" xr2:uid="{A0F8B452-6614-4651-B922-CAA300F7768C}"/>
  </bookViews>
  <sheets>
    <sheet name="2025" sheetId="1" r:id="rId1"/>
    <sheet name="Feuil1" sheetId="2" r:id="rId2"/>
  </sheets>
  <definedNames>
    <definedName name="_xlnm._FilterDatabase" localSheetId="0" hidden="1">'2025'!$A$2:$AB$29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30" i="2" l="1"/>
  <c r="AC29" i="2"/>
  <c r="AC28" i="2"/>
  <c r="W28" i="2"/>
  <c r="U28" i="2"/>
  <c r="S28" i="2"/>
  <c r="AC27" i="2"/>
  <c r="AC26" i="2"/>
  <c r="AC25" i="2"/>
  <c r="AC24" i="2"/>
  <c r="AC23" i="2"/>
  <c r="W23" i="2"/>
  <c r="AC22" i="2"/>
  <c r="AC21" i="2"/>
  <c r="AC20" i="2"/>
  <c r="AC19" i="2"/>
  <c r="AC18" i="2"/>
  <c r="AC17" i="2"/>
  <c r="AC16" i="2"/>
  <c r="AC15" i="2"/>
  <c r="AC14" i="2"/>
  <c r="AC13" i="2"/>
  <c r="AC12" i="2"/>
  <c r="AC11" i="2"/>
  <c r="AC10" i="2"/>
  <c r="AC9" i="2"/>
  <c r="AC8" i="2"/>
  <c r="AC7" i="2"/>
  <c r="AC6" i="2"/>
  <c r="AC5" i="2"/>
  <c r="AC4" i="2"/>
  <c r="AC3" i="2"/>
  <c r="AC31" i="2" s="1"/>
  <c r="AC21" i="1"/>
  <c r="W27" i="1"/>
  <c r="U27" i="1"/>
  <c r="W29" i="1" l="1"/>
  <c r="AC4" i="1" l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2" i="1"/>
  <c r="AC23" i="1"/>
  <c r="AC24" i="1"/>
  <c r="AC25" i="1"/>
  <c r="AC26" i="1"/>
  <c r="AC27" i="1"/>
  <c r="AC28" i="1"/>
  <c r="AC29" i="1"/>
  <c r="AC3" i="1"/>
  <c r="L20" i="1"/>
  <c r="AC20" i="1" s="1"/>
  <c r="AC30" i="1" l="1"/>
</calcChain>
</file>

<file path=xl/sharedStrings.xml><?xml version="1.0" encoding="utf-8"?>
<sst xmlns="http://schemas.openxmlformats.org/spreadsheetml/2006/main" count="271" uniqueCount="93">
  <si>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</si>
  <si>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</si>
  <si>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</si>
  <si>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</si>
  <si>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</si>
  <si>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</si>
  <si>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</si>
  <si>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</si>
  <si>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</si>
  <si>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</si>
  <si>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</si>
  <si>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</si>
  <si>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CHATEAU CAILLOU</t>
  </si>
  <si>
    <t>LAHITEAU ET FILS</t>
  </si>
  <si>
    <t>CHATEAU SAHUC</t>
  </si>
  <si>
    <t>GRANDS VIGNOBLES LOUBRIE</t>
  </si>
  <si>
    <t>BON FRERES</t>
  </si>
  <si>
    <t>CHATEAU RAYMOND-LAFON</t>
  </si>
  <si>
    <t>DOISY VEDRINES</t>
  </si>
  <si>
    <t>DUZAN FRERES</t>
  </si>
  <si>
    <t>CHATEAU COUTET</t>
  </si>
  <si>
    <t>RATEAU</t>
  </si>
  <si>
    <t>ESCUDEY</t>
  </si>
  <si>
    <t>VIGNOBLES POTHIER</t>
  </si>
  <si>
    <t>DARET</t>
  </si>
  <si>
    <t>CLOS LE COMTE</t>
  </si>
  <si>
    <t>Château de Malle</t>
  </si>
  <si>
    <t>Sigalas Rabaud</t>
  </si>
  <si>
    <t>Magrez Bernard</t>
  </si>
  <si>
    <t>Callac MG</t>
  </si>
  <si>
    <t>Château le Mayne</t>
  </si>
  <si>
    <t>Vignobles DU HAYOT</t>
  </si>
  <si>
    <t>Château Jouvente</t>
  </si>
  <si>
    <t xml:space="preserve">PERRET </t>
  </si>
  <si>
    <t>les vignerons de Tutiac</t>
  </si>
  <si>
    <t>TERRES BORDELAISES</t>
  </si>
  <si>
    <t>Château Caillou</t>
  </si>
  <si>
    <t>Château Laribotte</t>
  </si>
  <si>
    <t>3 Le Sahuc</t>
  </si>
  <si>
    <t>rue Bonneau</t>
  </si>
  <si>
    <t>4 Chemin De Couitte</t>
  </si>
  <si>
    <t>Château Voigny</t>
  </si>
  <si>
    <t>Chateau Raymond-Lafon</t>
  </si>
  <si>
    <t>Château Doisy-Védrines</t>
  </si>
  <si>
    <t>2Bis Trinquine</t>
  </si>
  <si>
    <t>Château Coutet</t>
  </si>
  <si>
    <t>12, Lieu-Dit Les Chons</t>
  </si>
  <si>
    <t>4 Perette Nord</t>
  </si>
  <si>
    <t>1 Le Grand Pick</t>
  </si>
  <si>
    <t>2, L'emigré</t>
  </si>
  <si>
    <t>2 Chemin De Jeanton</t>
  </si>
  <si>
    <t>Clos Haut Peyraguey</t>
  </si>
  <si>
    <t>2 au Callac</t>
  </si>
  <si>
    <t>6 le Mayne</t>
  </si>
  <si>
    <t>Andoyse</t>
  </si>
  <si>
    <t>8 zi la Piastre</t>
  </si>
  <si>
    <t>491 rue Simone Veil</t>
  </si>
  <si>
    <t>Château Bastor Lamontagne</t>
  </si>
  <si>
    <t>NOM</t>
  </si>
  <si>
    <t>adresse</t>
  </si>
  <si>
    <t>Château St Robert</t>
  </si>
  <si>
    <t>CDE</t>
  </si>
  <si>
    <t>REEL/FACTURE</t>
  </si>
  <si>
    <t>BARSAC</t>
  </si>
  <si>
    <t>PREIGNAC</t>
  </si>
  <si>
    <t>SAUTERNES</t>
  </si>
  <si>
    <t>BOMMES</t>
  </si>
  <si>
    <t>CERONS</t>
  </si>
  <si>
    <t>ILLATS</t>
  </si>
  <si>
    <t>VAL DE LIVENNE</t>
  </si>
  <si>
    <t>Adrresse</t>
  </si>
  <si>
    <t>Commune</t>
  </si>
  <si>
    <t>Château CLOSBON/ CLOSIOT</t>
  </si>
  <si>
    <t>35 à40</t>
  </si>
  <si>
    <t>1609 Route des Landes</t>
  </si>
  <si>
    <t>Volume stockage</t>
  </si>
  <si>
    <t>15 m3</t>
  </si>
  <si>
    <t>60 m3</t>
  </si>
  <si>
    <t>10 m3</t>
  </si>
  <si>
    <t>41m3</t>
  </si>
  <si>
    <t>40m3</t>
  </si>
  <si>
    <t>60m3</t>
  </si>
  <si>
    <t>32 m3</t>
  </si>
  <si>
    <t>300L</t>
  </si>
  <si>
    <t>130 m3</t>
  </si>
  <si>
    <t>90 m3</t>
  </si>
  <si>
    <t>Volume de stockage</t>
  </si>
  <si>
    <t>15m3</t>
  </si>
  <si>
    <t>10m3</t>
  </si>
  <si>
    <t>1425 Route des Gourgues</t>
  </si>
  <si>
    <t>32m3</t>
  </si>
  <si>
    <t>130m3</t>
  </si>
  <si>
    <t>90m3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</si>
</sst>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name val="Arial"/>
      <family val="2"/>
    </font>
    <font>
      <sz val="8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0"/>
      </left>
      <right/>
      <top style="thin">
        <color indexed="60"/>
      </top>
      <bottom style="thin">
        <color indexed="60"/>
      </bottom>
      <diagonal/>
    </border>
    <border>
      <left style="thin">
        <color indexed="60"/>
      </left>
      <right/>
      <top style="thin">
        <color indexed="60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6">
    <xf numFmtId="0" fontId="0" fillId="0" borderId="0" xfId="0"/>
    <xf numFmtId="0" fontId="3" fillId="2" borderId="1" xfId="1" applyFont="1" applyFill="1" applyBorder="1" applyAlignment="1">
      <alignment vertical="top"/>
    </xf>
    <xf numFmtId="0" fontId="3" fillId="2" borderId="2" xfId="1" applyFont="1" applyFill="1" applyBorder="1" applyAlignment="1">
      <alignment vertical="top"/>
    </xf>
    <xf numFmtId="0" fontId="3" fillId="2" borderId="3" xfId="1" applyFont="1" applyFill="1" applyBorder="1" applyAlignment="1">
      <alignment vertical="top"/>
    </xf>
    <xf numFmtId="0" fontId="3" fillId="2" borderId="4" xfId="1" applyFont="1" applyFill="1" applyBorder="1" applyAlignment="1">
      <alignment vertical="top"/>
    </xf>
    <xf numFmtId="0" fontId="3" fillId="2" borderId="3" xfId="2" applyFont="1" applyFill="1" applyBorder="1" applyAlignment="1">
      <alignment vertical="top"/>
    </xf>
    <xf numFmtId="0" fontId="3" fillId="2" borderId="3" xfId="2" applyFont="1" applyFill="1" applyBorder="1" applyAlignment="1">
      <alignment horizontal="right" vertical="top"/>
    </xf>
    <xf numFmtId="0" fontId="3" fillId="2" borderId="5" xfId="1" applyFont="1" applyFill="1" applyBorder="1" applyAlignment="1">
      <alignment vertical="top"/>
    </xf>
    <xf numFmtId="0" fontId="3" fillId="2" borderId="6" xfId="1" applyFont="1" applyFill="1" applyBorder="1" applyAlignment="1">
      <alignment vertical="top"/>
    </xf>
    <xf numFmtId="14" fontId="3" fillId="2" borderId="3" xfId="1" applyNumberFormat="1" applyFont="1" applyFill="1" applyBorder="1" applyAlignment="1">
      <alignment vertical="top"/>
    </xf>
    <xf numFmtId="0" fontId="3" fillId="2" borderId="5" xfId="1" applyFont="1" applyFill="1" applyBorder="1" applyAlignment="1">
      <alignment horizontal="left" vertical="top"/>
    </xf>
    <xf numFmtId="0" fontId="3" fillId="2" borderId="6" xfId="1" applyFont="1" applyFill="1" applyBorder="1" applyAlignment="1">
      <alignment horizontal="left" vertical="top"/>
    </xf>
    <xf numFmtId="0" fontId="3" fillId="2" borderId="3" xfId="1" applyFont="1" applyFill="1" applyBorder="1" applyAlignment="1">
      <alignment horizontal="left" vertical="top"/>
    </xf>
    <xf numFmtId="0" fontId="3" fillId="2" borderId="4" xfId="1" applyFont="1" applyFill="1" applyBorder="1" applyAlignment="1">
      <alignment horizontal="left" vertical="top"/>
    </xf>
    <xf numFmtId="0" fontId="3" fillId="2" borderId="3" xfId="2" applyFont="1" applyFill="1" applyBorder="1" applyAlignment="1">
      <alignment horizontal="left" vertical="top"/>
    </xf>
    <xf numFmtId="0" fontId="0" fillId="0" borderId="0" xfId="0" applyAlignment="1">
      <alignment horizontal="center"/>
    </xf>
  </cellXfs>
  <cellStyles count="3">
    <cellStyle name="Normal" xfId="0" builtinId="0"/>
    <cellStyle name="Normal 2" xfId="1" xr:uid="{B133AF06-7D88-408F-B1B0-DF98D2567266}"/>
    <cellStyle name="Normal 4" xfId="2" xr:uid="{48A53F61-9B87-4CED-B698-85E11163DE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D7BB5-178E-4F72-A833-D6E34EF0ADEF}">
  <sheetPr>
    <pageSetUpPr fitToPage="1"/>
  </sheetPr>
  <dimension ref="A1:AC30"/>
  <sheetViews>
    <sheetView zoomScaleNormal="100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C32" sqref="C32"/>
    </sheetView>
  </sheetViews>
  <sheetFormatPr baseColWidth="10" defaultRowHeight="14.4" x14ac:dyDescent="0.3"/>
  <cols>
    <col min="1" max="1" width="25.5546875" customWidth="1"/>
    <col min="2" max="4" width="30.33203125" customWidth="1"/>
    <col min="5" max="5" width="11.5546875" customWidth="1"/>
    <col min="6" max="6" width="18.33203125" customWidth="1"/>
    <col min="7" max="13" width="11.5546875" customWidth="1"/>
    <col min="14" max="14" width="17.5546875" customWidth="1"/>
    <col min="15" max="28" width="11.5546875" customWidth="1"/>
  </cols>
  <sheetData>
    <row r="1" spans="1:29" x14ac:dyDescent="0.3">
      <c r="A1" t="s">
        <v>58</v>
      </c>
      <c r="B1" t="s">
        <v>59</v>
      </c>
      <c r="E1" s="15" t="s">
        <v>0</v>
      </c>
      <c r="F1" s="15"/>
      <c r="G1" s="15" t="s">
        <v>1</v>
      </c>
      <c r="H1" s="15"/>
      <c r="I1" s="15" t="s">
        <v>2</v>
      </c>
      <c r="J1" s="15"/>
      <c r="K1" s="15" t="s">
        <v>3</v>
      </c>
      <c r="L1" s="15"/>
      <c r="M1" s="15" t="s">
        <v>4</v>
      </c>
      <c r="N1" s="15"/>
      <c r="O1" s="15" t="s">
        <v>5</v>
      </c>
      <c r="P1" s="15"/>
      <c r="Q1" s="15" t="s">
        <v>6</v>
      </c>
      <c r="R1" s="15"/>
      <c r="S1" s="15" t="s">
        <v>7</v>
      </c>
      <c r="T1" s="15"/>
      <c r="U1" s="15" t="s">
        <v>8</v>
      </c>
      <c r="V1" s="15"/>
      <c r="W1" s="15" t="s">
        <v>9</v>
      </c>
      <c r="X1" s="15"/>
      <c r="Y1" s="15" t="s">
        <v>10</v>
      </c>
      <c r="Z1" s="15"/>
      <c r="AA1" s="15" t="s">
        <v>11</v>
      </c>
      <c r="AB1" s="15"/>
    </row>
    <row r="2" spans="1:29" x14ac:dyDescent="0.3">
      <c r="A2" t="s">
        <v>58</v>
      </c>
      <c r="B2" t="s">
        <v>70</v>
      </c>
      <c r="C2" t="s">
        <v>75</v>
      </c>
      <c r="D2" t="s">
        <v>71</v>
      </c>
      <c r="E2" t="s">
        <v>61</v>
      </c>
      <c r="F2" t="s">
        <v>62</v>
      </c>
      <c r="G2" t="s">
        <v>61</v>
      </c>
      <c r="H2" t="s">
        <v>62</v>
      </c>
      <c r="I2" t="s">
        <v>61</v>
      </c>
      <c r="J2" t="s">
        <v>62</v>
      </c>
      <c r="K2" t="s">
        <v>61</v>
      </c>
      <c r="L2" t="s">
        <v>62</v>
      </c>
      <c r="M2" t="s">
        <v>61</v>
      </c>
      <c r="N2" t="s">
        <v>62</v>
      </c>
      <c r="O2" t="s">
        <v>61</v>
      </c>
      <c r="P2" t="s">
        <v>62</v>
      </c>
      <c r="Q2" t="s">
        <v>61</v>
      </c>
      <c r="R2" t="s">
        <v>62</v>
      </c>
      <c r="S2" t="s">
        <v>61</v>
      </c>
      <c r="T2" t="s">
        <v>62</v>
      </c>
      <c r="U2" t="s">
        <v>61</v>
      </c>
      <c r="V2" t="s">
        <v>62</v>
      </c>
      <c r="W2" t="s">
        <v>61</v>
      </c>
      <c r="X2" t="s">
        <v>62</v>
      </c>
      <c r="Y2" t="s">
        <v>61</v>
      </c>
      <c r="Z2" t="s">
        <v>62</v>
      </c>
      <c r="AA2" t="s">
        <v>61</v>
      </c>
      <c r="AB2" t="s">
        <v>62</v>
      </c>
    </row>
    <row r="3" spans="1:29" x14ac:dyDescent="0.3">
      <c r="A3" s="1" t="s">
        <v>12</v>
      </c>
      <c r="B3" s="1" t="s">
        <v>36</v>
      </c>
      <c r="C3" s="10"/>
      <c r="D3" s="7" t="s">
        <v>63</v>
      </c>
      <c r="AC3">
        <f>AB3+Z3+X3+V3+T3+R3+P3+N3+L3+J3+H3+F3</f>
        <v>0</v>
      </c>
    </row>
    <row r="4" spans="1:29" x14ac:dyDescent="0.3">
      <c r="A4" s="1" t="s">
        <v>13</v>
      </c>
      <c r="B4" s="1" t="s">
        <v>37</v>
      </c>
      <c r="C4" s="10" t="s">
        <v>76</v>
      </c>
      <c r="D4" s="7" t="s">
        <v>64</v>
      </c>
      <c r="U4">
        <v>15</v>
      </c>
      <c r="V4">
        <v>2</v>
      </c>
      <c r="AC4">
        <f t="shared" ref="AC4:AC29" si="0">AB4+Z4+X4+V4+T4+R4+P4+N4+L4+J4+H4+F4</f>
        <v>2</v>
      </c>
    </row>
    <row r="5" spans="1:29" x14ac:dyDescent="0.3">
      <c r="A5" s="1" t="s">
        <v>14</v>
      </c>
      <c r="B5" s="1" t="s">
        <v>38</v>
      </c>
      <c r="C5" s="10"/>
      <c r="D5" s="7" t="s">
        <v>64</v>
      </c>
      <c r="AC5">
        <f t="shared" si="0"/>
        <v>0</v>
      </c>
    </row>
    <row r="6" spans="1:29" x14ac:dyDescent="0.3">
      <c r="A6" s="1" t="s">
        <v>72</v>
      </c>
      <c r="B6" s="1" t="s">
        <v>39</v>
      </c>
      <c r="C6" s="10" t="s">
        <v>78</v>
      </c>
      <c r="D6" s="7" t="s">
        <v>63</v>
      </c>
      <c r="M6">
        <v>10</v>
      </c>
      <c r="N6">
        <v>9</v>
      </c>
      <c r="U6">
        <v>9</v>
      </c>
      <c r="V6">
        <v>9</v>
      </c>
      <c r="W6">
        <v>8</v>
      </c>
      <c r="X6">
        <v>8</v>
      </c>
      <c r="AC6">
        <f t="shared" si="0"/>
        <v>26</v>
      </c>
    </row>
    <row r="7" spans="1:29" x14ac:dyDescent="0.3">
      <c r="A7" s="1" t="s">
        <v>15</v>
      </c>
      <c r="B7" s="1" t="s">
        <v>40</v>
      </c>
      <c r="C7" s="10"/>
      <c r="D7" s="7" t="s">
        <v>64</v>
      </c>
      <c r="AC7">
        <f t="shared" si="0"/>
        <v>0</v>
      </c>
    </row>
    <row r="8" spans="1:29" x14ac:dyDescent="0.3">
      <c r="A8" s="1" t="s">
        <v>16</v>
      </c>
      <c r="B8" s="1" t="s">
        <v>41</v>
      </c>
      <c r="C8" s="10"/>
      <c r="D8" s="7" t="s">
        <v>64</v>
      </c>
      <c r="AC8">
        <f t="shared" si="0"/>
        <v>0</v>
      </c>
    </row>
    <row r="9" spans="1:29" x14ac:dyDescent="0.3">
      <c r="A9" s="1" t="s">
        <v>17</v>
      </c>
      <c r="B9" s="1" t="s">
        <v>42</v>
      </c>
      <c r="C9" s="10"/>
      <c r="D9" s="7" t="s">
        <v>65</v>
      </c>
      <c r="AC9">
        <f t="shared" si="0"/>
        <v>0</v>
      </c>
    </row>
    <row r="10" spans="1:29" x14ac:dyDescent="0.3">
      <c r="A10" s="1" t="s">
        <v>18</v>
      </c>
      <c r="B10" s="1" t="s">
        <v>43</v>
      </c>
      <c r="C10" s="10" t="s">
        <v>79</v>
      </c>
      <c r="D10" s="7" t="s">
        <v>63</v>
      </c>
      <c r="K10" t="s">
        <v>73</v>
      </c>
      <c r="L10">
        <v>39</v>
      </c>
      <c r="AC10">
        <f t="shared" si="0"/>
        <v>39</v>
      </c>
    </row>
    <row r="11" spans="1:29" x14ac:dyDescent="0.3">
      <c r="A11" s="1" t="s">
        <v>19</v>
      </c>
      <c r="B11" s="1" t="s">
        <v>44</v>
      </c>
      <c r="C11" s="10"/>
      <c r="D11" s="7" t="s">
        <v>64</v>
      </c>
      <c r="AC11">
        <f t="shared" si="0"/>
        <v>0</v>
      </c>
    </row>
    <row r="12" spans="1:29" x14ac:dyDescent="0.3">
      <c r="A12" s="1" t="s">
        <v>20</v>
      </c>
      <c r="B12" s="1" t="s">
        <v>45</v>
      </c>
      <c r="C12" s="10"/>
      <c r="D12" s="7" t="s">
        <v>63</v>
      </c>
      <c r="AC12">
        <f t="shared" si="0"/>
        <v>0</v>
      </c>
    </row>
    <row r="13" spans="1:29" x14ac:dyDescent="0.3">
      <c r="A13" s="1" t="s">
        <v>21</v>
      </c>
      <c r="B13" s="1" t="s">
        <v>46</v>
      </c>
      <c r="C13" s="10"/>
      <c r="D13" s="7" t="s">
        <v>66</v>
      </c>
      <c r="AC13">
        <f t="shared" si="0"/>
        <v>0</v>
      </c>
    </row>
    <row r="14" spans="1:29" x14ac:dyDescent="0.3">
      <c r="A14" s="1" t="s">
        <v>22</v>
      </c>
      <c r="B14" s="1" t="s">
        <v>47</v>
      </c>
      <c r="C14" s="10"/>
      <c r="D14" s="7" t="s">
        <v>64</v>
      </c>
      <c r="AC14">
        <f t="shared" si="0"/>
        <v>0</v>
      </c>
    </row>
    <row r="15" spans="1:29" x14ac:dyDescent="0.3">
      <c r="A15" s="1" t="s">
        <v>23</v>
      </c>
      <c r="B15" s="1" t="s">
        <v>48</v>
      </c>
      <c r="C15" s="10"/>
      <c r="D15" s="7" t="s">
        <v>64</v>
      </c>
      <c r="AC15">
        <f t="shared" si="0"/>
        <v>0</v>
      </c>
    </row>
    <row r="16" spans="1:29" x14ac:dyDescent="0.3">
      <c r="A16" s="1" t="s">
        <v>24</v>
      </c>
      <c r="B16" s="1" t="s">
        <v>49</v>
      </c>
      <c r="C16" s="10"/>
      <c r="D16" s="7" t="s">
        <v>67</v>
      </c>
      <c r="AC16">
        <f t="shared" si="0"/>
        <v>0</v>
      </c>
    </row>
    <row r="17" spans="1:29" ht="15" customHeight="1" x14ac:dyDescent="0.3">
      <c r="A17" s="1" t="s">
        <v>24</v>
      </c>
      <c r="B17" s="1" t="s">
        <v>49</v>
      </c>
      <c r="C17" s="10"/>
      <c r="D17" s="7" t="s">
        <v>67</v>
      </c>
      <c r="AC17">
        <f t="shared" si="0"/>
        <v>0</v>
      </c>
    </row>
    <row r="18" spans="1:29" x14ac:dyDescent="0.3">
      <c r="A18" s="2" t="s">
        <v>25</v>
      </c>
      <c r="B18" s="2" t="s">
        <v>50</v>
      </c>
      <c r="C18" s="11"/>
      <c r="D18" s="8" t="s">
        <v>64</v>
      </c>
      <c r="AC18">
        <f t="shared" si="0"/>
        <v>0</v>
      </c>
    </row>
    <row r="19" spans="1:29" x14ac:dyDescent="0.3">
      <c r="A19" s="3" t="s">
        <v>26</v>
      </c>
      <c r="B19" s="3" t="s">
        <v>26</v>
      </c>
      <c r="C19" s="12" t="s">
        <v>80</v>
      </c>
      <c r="D19" s="3" t="s">
        <v>64</v>
      </c>
      <c r="Q19">
        <v>40</v>
      </c>
      <c r="R19">
        <v>40</v>
      </c>
      <c r="AC19">
        <f t="shared" si="0"/>
        <v>40</v>
      </c>
    </row>
    <row r="20" spans="1:29" x14ac:dyDescent="0.3">
      <c r="A20" s="3" t="s">
        <v>27</v>
      </c>
      <c r="B20" s="3"/>
      <c r="C20" s="12" t="s">
        <v>81</v>
      </c>
      <c r="D20" s="3" t="s">
        <v>66</v>
      </c>
      <c r="K20">
        <v>60</v>
      </c>
      <c r="L20">
        <f>45+14</f>
        <v>59</v>
      </c>
      <c r="U20">
        <v>60</v>
      </c>
      <c r="V20">
        <v>60</v>
      </c>
      <c r="AC20">
        <f t="shared" si="0"/>
        <v>119</v>
      </c>
    </row>
    <row r="21" spans="1:29" x14ac:dyDescent="0.3">
      <c r="A21" s="3" t="s">
        <v>28</v>
      </c>
      <c r="B21" s="3" t="s">
        <v>51</v>
      </c>
      <c r="C21" s="12" t="s">
        <v>78</v>
      </c>
      <c r="D21" s="3" t="s">
        <v>66</v>
      </c>
      <c r="U21">
        <v>9</v>
      </c>
      <c r="V21">
        <v>10</v>
      </c>
      <c r="AC21">
        <f>AB21+Z21+X21+V21+T21+R21+P21+N21+L21+J21+H21+F21</f>
        <v>10</v>
      </c>
    </row>
    <row r="22" spans="1:29" x14ac:dyDescent="0.3">
      <c r="A22" s="4" t="s">
        <v>29</v>
      </c>
      <c r="B22" s="4" t="s">
        <v>52</v>
      </c>
      <c r="C22" s="13" t="s">
        <v>82</v>
      </c>
      <c r="D22" s="3" t="s">
        <v>68</v>
      </c>
      <c r="E22">
        <v>18</v>
      </c>
      <c r="F22">
        <v>18</v>
      </c>
      <c r="K22">
        <v>30</v>
      </c>
      <c r="L22">
        <v>27</v>
      </c>
      <c r="O22">
        <v>30</v>
      </c>
      <c r="P22">
        <v>27</v>
      </c>
      <c r="U22">
        <v>35</v>
      </c>
      <c r="V22">
        <v>20</v>
      </c>
      <c r="W22">
        <v>15</v>
      </c>
      <c r="X22">
        <v>15</v>
      </c>
      <c r="AC22">
        <f t="shared" si="0"/>
        <v>107</v>
      </c>
    </row>
    <row r="23" spans="1:29" x14ac:dyDescent="0.3">
      <c r="A23" s="3" t="s">
        <v>30</v>
      </c>
      <c r="B23" s="3" t="s">
        <v>53</v>
      </c>
      <c r="C23" s="12" t="s">
        <v>83</v>
      </c>
      <c r="D23" s="3" t="s">
        <v>63</v>
      </c>
      <c r="Y23">
        <v>3</v>
      </c>
      <c r="Z23">
        <v>3</v>
      </c>
      <c r="AC23">
        <f t="shared" si="0"/>
        <v>3</v>
      </c>
    </row>
    <row r="24" spans="1:29" x14ac:dyDescent="0.3">
      <c r="A24" s="5" t="s">
        <v>31</v>
      </c>
      <c r="B24" s="5" t="s">
        <v>54</v>
      </c>
      <c r="C24" s="14"/>
      <c r="D24" s="5" t="s">
        <v>63</v>
      </c>
      <c r="AC24">
        <f t="shared" si="0"/>
        <v>0</v>
      </c>
    </row>
    <row r="25" spans="1:29" x14ac:dyDescent="0.3">
      <c r="A25" s="5" t="s">
        <v>32</v>
      </c>
      <c r="B25" s="5" t="s">
        <v>74</v>
      </c>
      <c r="C25" s="14" t="s">
        <v>78</v>
      </c>
      <c r="D25" s="5" t="s">
        <v>68</v>
      </c>
      <c r="U25">
        <v>9</v>
      </c>
      <c r="V25">
        <v>9</v>
      </c>
      <c r="AC25">
        <f t="shared" si="0"/>
        <v>9</v>
      </c>
    </row>
    <row r="26" spans="1:29" x14ac:dyDescent="0.3">
      <c r="A26" s="5" t="s">
        <v>33</v>
      </c>
      <c r="B26" s="5" t="s">
        <v>55</v>
      </c>
      <c r="C26" s="14"/>
      <c r="D26" s="5" t="s">
        <v>64</v>
      </c>
      <c r="AC26">
        <f t="shared" si="0"/>
        <v>0</v>
      </c>
    </row>
    <row r="27" spans="1:29" x14ac:dyDescent="0.3">
      <c r="A27" s="5" t="s">
        <v>34</v>
      </c>
      <c r="B27" s="6" t="s">
        <v>56</v>
      </c>
      <c r="C27" s="14" t="s">
        <v>84</v>
      </c>
      <c r="D27" s="9" t="s">
        <v>69</v>
      </c>
      <c r="Q27">
        <v>20</v>
      </c>
      <c r="R27">
        <v>20</v>
      </c>
      <c r="U27">
        <f>18+18+18+18+18+36</f>
        <v>126</v>
      </c>
      <c r="V27">
        <v>131</v>
      </c>
      <c r="W27">
        <f>36+36+18+18</f>
        <v>108</v>
      </c>
      <c r="X27">
        <v>108</v>
      </c>
      <c r="AC27">
        <f t="shared" si="0"/>
        <v>259</v>
      </c>
    </row>
    <row r="28" spans="1:29" x14ac:dyDescent="0.3">
      <c r="A28" s="5" t="s">
        <v>35</v>
      </c>
      <c r="B28" s="6" t="s">
        <v>57</v>
      </c>
      <c r="C28" s="14" t="s">
        <v>77</v>
      </c>
      <c r="D28" s="9" t="s">
        <v>64</v>
      </c>
      <c r="M28">
        <v>50</v>
      </c>
      <c r="N28">
        <v>54</v>
      </c>
      <c r="W28">
        <v>50</v>
      </c>
      <c r="X28">
        <v>50</v>
      </c>
      <c r="AC28">
        <f t="shared" si="0"/>
        <v>104</v>
      </c>
    </row>
    <row r="29" spans="1:29" x14ac:dyDescent="0.3">
      <c r="A29" s="5" t="s">
        <v>35</v>
      </c>
      <c r="B29" s="6" t="s">
        <v>60</v>
      </c>
      <c r="C29" s="14" t="s">
        <v>85</v>
      </c>
      <c r="D29" s="9" t="s">
        <v>64</v>
      </c>
      <c r="G29">
        <v>80</v>
      </c>
      <c r="H29">
        <v>80</v>
      </c>
      <c r="M29">
        <v>80</v>
      </c>
      <c r="N29">
        <v>80</v>
      </c>
      <c r="Q29">
        <v>80</v>
      </c>
      <c r="R29">
        <v>63</v>
      </c>
      <c r="U29">
        <v>80</v>
      </c>
      <c r="V29">
        <v>80</v>
      </c>
      <c r="W29">
        <f>80</f>
        <v>80</v>
      </c>
      <c r="X29">
        <v>80</v>
      </c>
      <c r="AA29">
        <v>80</v>
      </c>
      <c r="AB29">
        <v>80</v>
      </c>
      <c r="AC29">
        <f t="shared" si="0"/>
        <v>463</v>
      </c>
    </row>
    <row r="30" spans="1:29" x14ac:dyDescent="0.3">
      <c r="AC30">
        <f>SUM(AC3:AC29)</f>
        <v>1181</v>
      </c>
    </row>
  </sheetData>
  <autoFilter ref="A2:AB29" xr:uid="{278D7BB5-178E-4F72-A833-D6E34EF0ADEF}"/>
  <mergeCells count="12">
    <mergeCell ref="AA1:AB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DCD87-2F8A-4258-988E-ACE925E3A4AD}">
  <dimension ref="A1:AC31"/>
  <sheetViews>
    <sheetView tabSelected="1" workbookViewId="0">
      <selection activeCell="G33" sqref="G33:G34"/>
    </sheetView>
  </sheetViews>
  <sheetFormatPr baseColWidth="10" defaultRowHeight="14.4" x14ac:dyDescent="0.3"/>
  <sheetData>
    <row r="1" spans="1:29" x14ac:dyDescent="0.3">
      <c r="A1" t="s">
        <v>58</v>
      </c>
      <c r="B1" t="s">
        <v>59</v>
      </c>
      <c r="E1" s="15" t="s">
        <v>0</v>
      </c>
      <c r="F1" s="15"/>
      <c r="G1" s="15" t="s">
        <v>1</v>
      </c>
      <c r="H1" s="15"/>
      <c r="I1" s="15" t="s">
        <v>2</v>
      </c>
      <c r="J1" s="15"/>
      <c r="K1" s="15" t="s">
        <v>3</v>
      </c>
      <c r="L1" s="15"/>
      <c r="M1" s="15" t="s">
        <v>4</v>
      </c>
      <c r="N1" s="15"/>
      <c r="O1" s="15" t="s">
        <v>5</v>
      </c>
      <c r="P1" s="15"/>
      <c r="Q1" s="15" t="s">
        <v>6</v>
      </c>
      <c r="R1" s="15"/>
      <c r="S1" s="15" t="s">
        <v>7</v>
      </c>
      <c r="T1" s="15"/>
      <c r="U1" s="15" t="s">
        <v>8</v>
      </c>
      <c r="V1" s="15"/>
      <c r="W1" s="15" t="s">
        <v>9</v>
      </c>
      <c r="X1" s="15"/>
      <c r="Y1" s="15" t="s">
        <v>10</v>
      </c>
      <c r="Z1" s="15"/>
      <c r="AA1" s="15" t="s">
        <v>11</v>
      </c>
      <c r="AB1" s="15"/>
    </row>
    <row r="2" spans="1:29" x14ac:dyDescent="0.3">
      <c r="A2" t="s">
        <v>58</v>
      </c>
      <c r="B2" t="s">
        <v>70</v>
      </c>
      <c r="C2" t="s">
        <v>86</v>
      </c>
      <c r="D2" t="s">
        <v>71</v>
      </c>
      <c r="E2" t="s">
        <v>61</v>
      </c>
      <c r="F2" t="s">
        <v>62</v>
      </c>
      <c r="G2" t="s">
        <v>61</v>
      </c>
      <c r="H2" t="s">
        <v>62</v>
      </c>
      <c r="I2" t="s">
        <v>61</v>
      </c>
      <c r="J2" t="s">
        <v>62</v>
      </c>
      <c r="K2" t="s">
        <v>61</v>
      </c>
      <c r="L2" t="s">
        <v>62</v>
      </c>
      <c r="M2" t="s">
        <v>61</v>
      </c>
      <c r="N2" t="s">
        <v>62</v>
      </c>
      <c r="O2" t="s">
        <v>61</v>
      </c>
      <c r="P2" t="s">
        <v>62</v>
      </c>
      <c r="Q2" t="s">
        <v>61</v>
      </c>
      <c r="R2" t="s">
        <v>62</v>
      </c>
      <c r="S2" t="s">
        <v>61</v>
      </c>
      <c r="T2" t="s">
        <v>62</v>
      </c>
      <c r="U2" t="s">
        <v>61</v>
      </c>
      <c r="V2" t="s">
        <v>62</v>
      </c>
      <c r="W2" t="s">
        <v>61</v>
      </c>
      <c r="X2" t="s">
        <v>62</v>
      </c>
      <c r="Y2" t="s">
        <v>61</v>
      </c>
      <c r="Z2" t="s">
        <v>62</v>
      </c>
      <c r="AA2" t="s">
        <v>61</v>
      </c>
      <c r="AB2" t="s">
        <v>62</v>
      </c>
    </row>
    <row r="3" spans="1:29" x14ac:dyDescent="0.3">
      <c r="A3" s="1" t="s">
        <v>12</v>
      </c>
      <c r="B3" s="1" t="s">
        <v>36</v>
      </c>
      <c r="C3" s="10"/>
      <c r="D3" s="7" t="s">
        <v>63</v>
      </c>
      <c r="AC3">
        <f>F3+H3+J3+L3+N3+P3+R3+T3+V3+X3+Z3+AB3</f>
        <v>0</v>
      </c>
    </row>
    <row r="4" spans="1:29" x14ac:dyDescent="0.3">
      <c r="A4" s="1" t="s">
        <v>13</v>
      </c>
      <c r="B4" s="1" t="s">
        <v>37</v>
      </c>
      <c r="C4" s="10" t="s">
        <v>87</v>
      </c>
      <c r="D4" s="7" t="s">
        <v>64</v>
      </c>
      <c r="AC4">
        <f t="shared" ref="AC4:AC30" si="0">F4+H4+J4+L4+N4+P4+R4+T4+V4+X4+Z4+AB4</f>
        <v>0</v>
      </c>
    </row>
    <row r="5" spans="1:29" x14ac:dyDescent="0.3">
      <c r="A5" s="1" t="s">
        <v>14</v>
      </c>
      <c r="B5" s="1" t="s">
        <v>38</v>
      </c>
      <c r="C5" s="10"/>
      <c r="D5" s="7" t="s">
        <v>64</v>
      </c>
      <c r="AC5">
        <f t="shared" si="0"/>
        <v>0</v>
      </c>
    </row>
    <row r="6" spans="1:29" x14ac:dyDescent="0.3">
      <c r="A6" s="1" t="s">
        <v>72</v>
      </c>
      <c r="B6" s="1" t="s">
        <v>39</v>
      </c>
      <c r="C6" s="10" t="s">
        <v>88</v>
      </c>
      <c r="D6" s="7" t="s">
        <v>63</v>
      </c>
      <c r="O6">
        <v>9</v>
      </c>
      <c r="P6">
        <v>9</v>
      </c>
      <c r="S6">
        <v>9</v>
      </c>
      <c r="T6">
        <v>10</v>
      </c>
      <c r="AC6">
        <f t="shared" si="0"/>
        <v>19</v>
      </c>
    </row>
    <row r="7" spans="1:29" x14ac:dyDescent="0.3">
      <c r="A7" s="1" t="s">
        <v>15</v>
      </c>
      <c r="B7" s="1" t="s">
        <v>40</v>
      </c>
      <c r="C7" s="10"/>
      <c r="D7" s="7" t="s">
        <v>64</v>
      </c>
      <c r="AC7">
        <f t="shared" si="0"/>
        <v>0</v>
      </c>
    </row>
    <row r="8" spans="1:29" x14ac:dyDescent="0.3">
      <c r="A8" s="1" t="s">
        <v>16</v>
      </c>
      <c r="B8" s="1" t="s">
        <v>41</v>
      </c>
      <c r="C8" s="10"/>
      <c r="D8" s="7" t="s">
        <v>64</v>
      </c>
      <c r="AC8">
        <f t="shared" si="0"/>
        <v>0</v>
      </c>
    </row>
    <row r="9" spans="1:29" x14ac:dyDescent="0.3">
      <c r="A9" s="1" t="s">
        <v>17</v>
      </c>
      <c r="B9" s="1" t="s">
        <v>42</v>
      </c>
      <c r="C9" s="10"/>
      <c r="D9" s="7" t="s">
        <v>65</v>
      </c>
      <c r="AC9">
        <f t="shared" si="0"/>
        <v>0</v>
      </c>
    </row>
    <row r="10" spans="1:29" x14ac:dyDescent="0.3">
      <c r="A10" s="1" t="s">
        <v>18</v>
      </c>
      <c r="B10" s="1" t="s">
        <v>43</v>
      </c>
      <c r="C10" s="10" t="s">
        <v>79</v>
      </c>
      <c r="D10" s="7" t="s">
        <v>63</v>
      </c>
      <c r="S10">
        <v>30</v>
      </c>
      <c r="T10">
        <v>30</v>
      </c>
      <c r="AC10">
        <f t="shared" si="0"/>
        <v>30</v>
      </c>
    </row>
    <row r="11" spans="1:29" x14ac:dyDescent="0.3">
      <c r="A11" s="1" t="s">
        <v>19</v>
      </c>
      <c r="B11" s="1" t="s">
        <v>44</v>
      </c>
      <c r="C11" s="10"/>
      <c r="D11" s="7" t="s">
        <v>64</v>
      </c>
      <c r="AC11">
        <f t="shared" si="0"/>
        <v>0</v>
      </c>
    </row>
    <row r="12" spans="1:29" x14ac:dyDescent="0.3">
      <c r="A12" s="1" t="s">
        <v>20</v>
      </c>
      <c r="B12" s="1" t="s">
        <v>45</v>
      </c>
      <c r="C12" s="10"/>
      <c r="D12" s="7" t="s">
        <v>63</v>
      </c>
      <c r="AC12">
        <f t="shared" si="0"/>
        <v>0</v>
      </c>
    </row>
    <row r="13" spans="1:29" x14ac:dyDescent="0.3">
      <c r="A13" s="1" t="s">
        <v>21</v>
      </c>
      <c r="B13" s="1" t="s">
        <v>46</v>
      </c>
      <c r="C13" s="10"/>
      <c r="D13" s="7" t="s">
        <v>66</v>
      </c>
      <c r="AC13">
        <f t="shared" si="0"/>
        <v>0</v>
      </c>
    </row>
    <row r="14" spans="1:29" x14ac:dyDescent="0.3">
      <c r="A14" s="1" t="s">
        <v>22</v>
      </c>
      <c r="B14" s="1" t="s">
        <v>47</v>
      </c>
      <c r="C14" s="10"/>
      <c r="D14" s="7" t="s">
        <v>64</v>
      </c>
      <c r="AC14">
        <f t="shared" si="0"/>
        <v>0</v>
      </c>
    </row>
    <row r="15" spans="1:29" x14ac:dyDescent="0.3">
      <c r="A15" s="1" t="s">
        <v>23</v>
      </c>
      <c r="B15" s="1" t="s">
        <v>48</v>
      </c>
      <c r="C15" s="10"/>
      <c r="D15" s="7" t="s">
        <v>64</v>
      </c>
      <c r="AC15">
        <f t="shared" si="0"/>
        <v>0</v>
      </c>
    </row>
    <row r="16" spans="1:29" x14ac:dyDescent="0.3">
      <c r="A16" s="1" t="s">
        <v>24</v>
      </c>
      <c r="B16" s="1" t="s">
        <v>49</v>
      </c>
      <c r="C16" s="10"/>
      <c r="D16" s="7" t="s">
        <v>67</v>
      </c>
      <c r="AC16">
        <f t="shared" si="0"/>
        <v>0</v>
      </c>
    </row>
    <row r="17" spans="1:29" x14ac:dyDescent="0.3">
      <c r="A17" s="1" t="s">
        <v>24</v>
      </c>
      <c r="B17" s="1" t="s">
        <v>49</v>
      </c>
      <c r="C17" s="10"/>
      <c r="D17" s="7" t="s">
        <v>67</v>
      </c>
      <c r="AC17">
        <f t="shared" si="0"/>
        <v>0</v>
      </c>
    </row>
    <row r="18" spans="1:29" x14ac:dyDescent="0.3">
      <c r="A18" s="2" t="s">
        <v>25</v>
      </c>
      <c r="B18" s="2" t="s">
        <v>50</v>
      </c>
      <c r="C18" s="11"/>
      <c r="D18" s="8" t="s">
        <v>64</v>
      </c>
      <c r="AC18">
        <f t="shared" si="0"/>
        <v>0</v>
      </c>
    </row>
    <row r="19" spans="1:29" x14ac:dyDescent="0.3">
      <c r="A19" s="3" t="s">
        <v>26</v>
      </c>
      <c r="B19" s="3" t="s">
        <v>26</v>
      </c>
      <c r="C19" s="12" t="s">
        <v>80</v>
      </c>
      <c r="D19" s="3" t="s">
        <v>64</v>
      </c>
      <c r="AC19">
        <f t="shared" si="0"/>
        <v>0</v>
      </c>
    </row>
    <row r="20" spans="1:29" x14ac:dyDescent="0.3">
      <c r="A20" s="3" t="s">
        <v>27</v>
      </c>
      <c r="B20" s="3" t="s">
        <v>89</v>
      </c>
      <c r="C20" s="12" t="s">
        <v>81</v>
      </c>
      <c r="D20" s="3" t="s">
        <v>66</v>
      </c>
      <c r="Q20">
        <v>35</v>
      </c>
      <c r="R20">
        <v>40</v>
      </c>
      <c r="AC20">
        <f t="shared" si="0"/>
        <v>40</v>
      </c>
    </row>
    <row r="21" spans="1:29" x14ac:dyDescent="0.3">
      <c r="A21" s="3" t="s">
        <v>28</v>
      </c>
      <c r="B21" s="3" t="s">
        <v>51</v>
      </c>
      <c r="C21" s="12" t="s">
        <v>88</v>
      </c>
      <c r="D21" s="3" t="s">
        <v>66</v>
      </c>
      <c r="O21">
        <v>16</v>
      </c>
      <c r="P21">
        <v>16</v>
      </c>
      <c r="AC21">
        <f t="shared" si="0"/>
        <v>16</v>
      </c>
    </row>
    <row r="22" spans="1:29" x14ac:dyDescent="0.3">
      <c r="A22" s="4" t="s">
        <v>29</v>
      </c>
      <c r="B22" s="4"/>
      <c r="C22" s="13" t="s">
        <v>90</v>
      </c>
      <c r="D22" s="3"/>
      <c r="AC22">
        <f t="shared" si="0"/>
        <v>0</v>
      </c>
    </row>
    <row r="23" spans="1:29" x14ac:dyDescent="0.3">
      <c r="A23" s="4" t="s">
        <v>29</v>
      </c>
      <c r="B23" s="4" t="s">
        <v>52</v>
      </c>
      <c r="C23" s="13" t="s">
        <v>83</v>
      </c>
      <c r="D23" s="3" t="s">
        <v>68</v>
      </c>
      <c r="E23">
        <v>13</v>
      </c>
      <c r="F23">
        <v>13</v>
      </c>
      <c r="K23">
        <v>15</v>
      </c>
      <c r="L23">
        <v>15</v>
      </c>
      <c r="O23">
        <v>30</v>
      </c>
      <c r="P23">
        <v>30</v>
      </c>
      <c r="S23">
        <v>15</v>
      </c>
      <c r="T23">
        <v>15</v>
      </c>
      <c r="U23">
        <v>30</v>
      </c>
      <c r="V23">
        <v>30</v>
      </c>
      <c r="W23">
        <f>15</f>
        <v>15</v>
      </c>
      <c r="AC23">
        <f t="shared" si="0"/>
        <v>103</v>
      </c>
    </row>
    <row r="24" spans="1:29" x14ac:dyDescent="0.3">
      <c r="A24" s="3" t="s">
        <v>30</v>
      </c>
      <c r="B24" s="3" t="s">
        <v>53</v>
      </c>
      <c r="C24" s="12"/>
      <c r="D24" s="3" t="s">
        <v>63</v>
      </c>
      <c r="AC24">
        <f t="shared" si="0"/>
        <v>0</v>
      </c>
    </row>
    <row r="25" spans="1:29" x14ac:dyDescent="0.3">
      <c r="A25" s="5" t="s">
        <v>31</v>
      </c>
      <c r="B25" s="5" t="s">
        <v>54</v>
      </c>
      <c r="C25" s="14" t="s">
        <v>88</v>
      </c>
      <c r="D25" s="5" t="s">
        <v>63</v>
      </c>
      <c r="AC25">
        <f t="shared" si="0"/>
        <v>0</v>
      </c>
    </row>
    <row r="26" spans="1:29" x14ac:dyDescent="0.3">
      <c r="A26" s="5" t="s">
        <v>32</v>
      </c>
      <c r="B26" s="5" t="s">
        <v>74</v>
      </c>
      <c r="C26" s="14"/>
      <c r="D26" s="5" t="s">
        <v>68</v>
      </c>
      <c r="AC26">
        <f t="shared" si="0"/>
        <v>0</v>
      </c>
    </row>
    <row r="27" spans="1:29" x14ac:dyDescent="0.3">
      <c r="A27" s="5" t="s">
        <v>33</v>
      </c>
      <c r="B27" s="5" t="s">
        <v>55</v>
      </c>
      <c r="C27" s="14" t="s">
        <v>91</v>
      </c>
      <c r="D27" s="5" t="s">
        <v>64</v>
      </c>
      <c r="AC27">
        <f t="shared" si="0"/>
        <v>0</v>
      </c>
    </row>
    <row r="28" spans="1:29" x14ac:dyDescent="0.3">
      <c r="A28" s="5" t="s">
        <v>34</v>
      </c>
      <c r="B28" s="6" t="s">
        <v>56</v>
      </c>
      <c r="C28" s="14" t="s">
        <v>81</v>
      </c>
      <c r="D28" s="9" t="s">
        <v>69</v>
      </c>
      <c r="O28">
        <v>18</v>
      </c>
      <c r="P28">
        <v>18</v>
      </c>
      <c r="S28">
        <f>18+18</f>
        <v>36</v>
      </c>
      <c r="T28">
        <v>41</v>
      </c>
      <c r="U28">
        <f>18+18+18+18</f>
        <v>72</v>
      </c>
      <c r="V28">
        <v>63</v>
      </c>
      <c r="W28">
        <f>18 + 18</f>
        <v>36</v>
      </c>
      <c r="AC28">
        <f t="shared" si="0"/>
        <v>122</v>
      </c>
    </row>
    <row r="29" spans="1:29" x14ac:dyDescent="0.3">
      <c r="A29" s="5" t="s">
        <v>35</v>
      </c>
      <c r="B29" s="6" t="s">
        <v>57</v>
      </c>
      <c r="C29" s="14" t="s">
        <v>92</v>
      </c>
      <c r="D29" s="9" t="s">
        <v>64</v>
      </c>
      <c r="U29">
        <v>50</v>
      </c>
      <c r="V29">
        <v>60</v>
      </c>
      <c r="AC29">
        <f t="shared" si="0"/>
        <v>60</v>
      </c>
    </row>
    <row r="30" spans="1:29" x14ac:dyDescent="0.3">
      <c r="A30" s="5" t="s">
        <v>35</v>
      </c>
      <c r="B30" s="6" t="s">
        <v>60</v>
      </c>
      <c r="C30" s="14"/>
      <c r="D30" s="9" t="s">
        <v>64</v>
      </c>
      <c r="U30">
        <v>80</v>
      </c>
      <c r="V30">
        <v>80</v>
      </c>
      <c r="W30">
        <v>80</v>
      </c>
      <c r="AC30">
        <f t="shared" si="0"/>
        <v>80</v>
      </c>
    </row>
    <row r="31" spans="1:29" x14ac:dyDescent="0.3">
      <c r="AC31">
        <f>SUM(AC3:AC30)</f>
        <v>470</v>
      </c>
    </row>
  </sheetData>
  <mergeCells count="12">
    <mergeCell ref="Q1:R1"/>
    <mergeCell ref="S1:T1"/>
    <mergeCell ref="U1:V1"/>
    <mergeCell ref="W1:X1"/>
    <mergeCell ref="Y1:Z1"/>
    <mergeCell ref="AA1:AB1"/>
    <mergeCell ref="E1:F1"/>
    <mergeCell ref="G1:H1"/>
    <mergeCell ref="I1:J1"/>
    <mergeCell ref="K1:L1"/>
    <mergeCell ref="M1:N1"/>
    <mergeCell ref="O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2025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emmanuelle.maurat</dc:creator>
  <cp:lastModifiedBy>emmanuelle Maurat</cp:lastModifiedBy>
  <cp:lastPrinted>2026-06-23T15:55:54Z</cp:lastPrinted>
  <dcterms:created xsi:type="dcterms:W3CDTF">2025-07-10T14:43:58Z</dcterms:created>
  <dcterms:modified xsi:type="dcterms:W3CDTF">2026-10-21T06:55:31Z</dcterms:modified>
</cp:coreProperties>
</file>